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المريجات" sheetId="1" r:id="rId1"/>
  </sheets>
  <definedNames>
    <definedName name="_xlnm.Print_Titles" localSheetId="0">'المريجات'!$1:$5</definedName>
  </definedNames>
  <calcPr fullCalcOnLoad="1"/>
</workbook>
</file>

<file path=xl/sharedStrings.xml><?xml version="1.0" encoding="utf-8"?>
<sst xmlns="http://schemas.openxmlformats.org/spreadsheetml/2006/main" count="107" uniqueCount="86">
  <si>
    <t>الرقم</t>
  </si>
  <si>
    <t>نوع الاشغال</t>
  </si>
  <si>
    <t>الوحدة</t>
  </si>
  <si>
    <t>الكمية الاجمالية</t>
  </si>
  <si>
    <t>مقطوع</t>
  </si>
  <si>
    <t>م.ط.</t>
  </si>
  <si>
    <t xml:space="preserve">الكشف التخميني </t>
  </si>
  <si>
    <t xml:space="preserve">المجموع </t>
  </si>
  <si>
    <t xml:space="preserve">المجموع العام </t>
  </si>
  <si>
    <t xml:space="preserve"> 1-1</t>
  </si>
  <si>
    <t xml:space="preserve">السعر الافرادي </t>
  </si>
  <si>
    <t xml:space="preserve">السعر الاجمالي  </t>
  </si>
  <si>
    <t xml:space="preserve"> 2-1</t>
  </si>
  <si>
    <t>اعمال قص طبقة الزفت والخرسانة</t>
  </si>
  <si>
    <t xml:space="preserve">اعمال الحفر </t>
  </si>
  <si>
    <t xml:space="preserve"> 1-2</t>
  </si>
  <si>
    <t xml:space="preserve">القساطل العائدة للشبكة </t>
  </si>
  <si>
    <t xml:space="preserve"> 1-3</t>
  </si>
  <si>
    <t xml:space="preserve"> 2-3</t>
  </si>
  <si>
    <t xml:space="preserve"> 3-3</t>
  </si>
  <si>
    <t xml:space="preserve">قساطل من البوليئيتيلين HDPE PN16 قطر خارجي 63 ملم </t>
  </si>
  <si>
    <t xml:space="preserve">قساطل من البوليئيتيلين HDPE PN16 قطر خارجي 50 ملم </t>
  </si>
  <si>
    <t xml:space="preserve">ضغط الخطوط بعد تركيبها على مسافات لا تتعدى الـ500 مترا" </t>
  </si>
  <si>
    <t>عدد</t>
  </si>
  <si>
    <t xml:space="preserve">طبقة الردم </t>
  </si>
  <si>
    <t xml:space="preserve"> 1-4</t>
  </si>
  <si>
    <t>م3</t>
  </si>
  <si>
    <t xml:space="preserve">الخرسانة الخفيفة التسليح لتدعيم القساطل وحيث يلزم </t>
  </si>
  <si>
    <t xml:space="preserve">اعادة تزفيت الخنادق </t>
  </si>
  <si>
    <t>م2</t>
  </si>
  <si>
    <t>المدير العام للموارد المائية والكهربائية                        وزير الطاقة والمياه</t>
  </si>
  <si>
    <t xml:space="preserve">                موافق                                             صدّق</t>
  </si>
  <si>
    <t xml:space="preserve">          و.ي.ت                       رئيس مصلحة الدروس بالانابة                    مدير المياه بالانابة</t>
  </si>
  <si>
    <t xml:space="preserve">       نظمه                                       دققه                                    موافق</t>
  </si>
  <si>
    <t>مكتب المهندس ناجي قربان                 المهندس علي الخطيب                          المهندس منى فقيه</t>
  </si>
  <si>
    <t>اقامة الورشة وتركيب المعدات والاعمال الملحقة</t>
  </si>
  <si>
    <t xml:space="preserve"> 1-6</t>
  </si>
  <si>
    <t xml:space="preserve"> 3-6</t>
  </si>
  <si>
    <t xml:space="preserve">اشغال المنشآت - منشأة للتفريغ وطاردات الهواء من الخرسانة المسلحة </t>
  </si>
  <si>
    <t>منشأة للتفريغ والتفرع وطاردات الهواء Type A قياس  100سم*120سم</t>
  </si>
  <si>
    <t>مآخذ للخطوط الفرعية لزوم سكورة قطر 50  و 63 ملم                     ( Bouche a Cle )</t>
  </si>
  <si>
    <t xml:space="preserve"> 1-1-3</t>
  </si>
  <si>
    <r>
      <t xml:space="preserve">القساطل المصنوعة من البوليئيتيلين </t>
    </r>
    <r>
      <rPr>
        <b/>
        <u val="single"/>
        <sz val="12.5"/>
        <rFont val="Times New Roman"/>
        <family val="1"/>
      </rPr>
      <t>(HDPE PN16)</t>
    </r>
  </si>
  <si>
    <t>القطع والاكسسوارات العائدة للقساطل</t>
  </si>
  <si>
    <t xml:space="preserve">تقديم ونقل وتركيب القطع والاكسسوارات العائدة لقساطل  البوليئيتيلين (HDPE PN16) </t>
  </si>
  <si>
    <t xml:space="preserve">اعادة وصل الشركات المنزلية </t>
  </si>
  <si>
    <t xml:space="preserve">      د. فادي جورج قمير                                     سيزار أبي خليل</t>
  </si>
  <si>
    <t xml:space="preserve"> 2-2</t>
  </si>
  <si>
    <t xml:space="preserve">قساطل من البوليئيتيلين HDPE PN16 قطر خارجي 90 ملم </t>
  </si>
  <si>
    <t xml:space="preserve">قساطل من البوليئيتيلين HDPE PN16 قطر خارجي 110 ملم </t>
  </si>
  <si>
    <t xml:space="preserve"> 2-6</t>
  </si>
  <si>
    <t>منشأة للتفريغ والتفرع وطاردات الهواء Type B قياس 120سم*180سم</t>
  </si>
  <si>
    <t xml:space="preserve">حفريات لزوم قساطل من الـ HDPE قطر 75 ملم وما دون عمق الخندق 70 سم وعرض الخندق 40 سم </t>
  </si>
  <si>
    <t xml:space="preserve">قساطل من البوليئيتيلين HDPE PN16 قطر خارجي 75 ملم </t>
  </si>
  <si>
    <t>تسوية واعداد قعر الخندق وتحت القساطل بطبقة من الرمل الناعم سماكة 10  سم والردم حول وفوق القساطل وردم كامل الخندق بطبقات من الرمل الناعم او البودرة الناعمة ناتج الكسارات لقساطل من الحديد الزهر المرن والبوليئيتيلين</t>
  </si>
  <si>
    <t xml:space="preserve"> 3-2</t>
  </si>
  <si>
    <t>تقديم ونقل وتركيب المجموعة الكاملة من القساطل والقطع الخاصة داخل  و خارج الخزان وغرفة السكورة ووصل الخزان  بشبكة التوزيع.</t>
  </si>
  <si>
    <t xml:space="preserve">اشغال تمهيدية خطوط توزيع مياه الشفة </t>
  </si>
  <si>
    <r>
      <t xml:space="preserve">القساطل المصنوعة من الحديد الزهر المرن         </t>
    </r>
    <r>
      <rPr>
        <b/>
        <u val="single"/>
        <sz val="12.5"/>
        <rFont val="Times New Roman"/>
        <family val="1"/>
      </rPr>
      <t>(Ductile Iron Pipes K9)</t>
    </r>
  </si>
  <si>
    <t>قساطل الفونت دوكتيل فئة K9 قطر 150 ملم ( 6 انش )</t>
  </si>
  <si>
    <t xml:space="preserve">قساطل من البوليئيتيلين HDPE PN16 قطر خارجي 125 ملم </t>
  </si>
  <si>
    <t xml:space="preserve">تقديم ونقل وتركيب القطع والاكسسوارات العائدة لقساطل  الحديد الزهر المرن  PN40 </t>
  </si>
  <si>
    <t>منشأة للتفريغ والتفرع وطاردات الهواء Type C قياس 200سم*250سم</t>
  </si>
  <si>
    <t xml:space="preserve"> 4-2</t>
  </si>
  <si>
    <t xml:space="preserve"> 1-2-3</t>
  </si>
  <si>
    <t xml:space="preserve"> 2-2-3</t>
  </si>
  <si>
    <t xml:space="preserve"> 3-2-3</t>
  </si>
  <si>
    <t xml:space="preserve"> 4-2-3</t>
  </si>
  <si>
    <t xml:space="preserve"> 5-2-3</t>
  </si>
  <si>
    <t xml:space="preserve"> 6-2-3</t>
  </si>
  <si>
    <t xml:space="preserve"> 4-3</t>
  </si>
  <si>
    <t xml:space="preserve">  1-4-3</t>
  </si>
  <si>
    <t xml:space="preserve"> 2-4-3</t>
  </si>
  <si>
    <t xml:space="preserve"> 2-4</t>
  </si>
  <si>
    <t xml:space="preserve"> 4-6</t>
  </si>
  <si>
    <t xml:space="preserve">قيمة الضريبة على القيمة المضافة TVA </t>
  </si>
  <si>
    <t>تكون نسبة التنزيل المئوي           %   فقط .................................. بالماية</t>
  </si>
  <si>
    <t xml:space="preserve">ويكون المبلغ الاجمالي بعد التنزيل المئوي  / ......................  ل.ل./  فقط  ........................................... ليرة لبنانية لا غير  </t>
  </si>
  <si>
    <t>مشروع انشاء شبكة توزيع مياه الشفة في بلدة المريجات - قضاء زحلة</t>
  </si>
  <si>
    <t>حفريات لزوم تمديد قسطلين في نفس الخندق عرض 100 سم عمق 110سم</t>
  </si>
  <si>
    <t xml:space="preserve">حفريات لزوم قساطل تتراوح اقطارها بين 90 ملم و 125 ملم من الـ HDPE عمق الخندق 90 سم عرض الخندق 70 سم </t>
  </si>
  <si>
    <t>لقساطل من الحديد الزهر المرن  قطر 150 ملم او لقسطلين ضمن الخندق الواحد</t>
  </si>
  <si>
    <t xml:space="preserve">لقساطل من البوليئيتيلين قطر 125 ملم وما دون </t>
  </si>
  <si>
    <t xml:space="preserve">فيكون المجموع العام لمشروع انشاء شبكة توزيع مياه الشفة في بلدة المريجات - قضاء زحلة -  بما فيه الضريبة على القيمة المضافة </t>
  </si>
  <si>
    <t xml:space="preserve">حفريات لزوم قساطل من الحديد الزهر المرن ( فونت دوكتيل ) قطر  150 ملم عمق الخندق 110 سم عرض الخندق 80 سم </t>
  </si>
  <si>
    <t xml:space="preserve"> / 738،849،300  ل.ل./  فقط  سبعماية وثمانية وثلاثون مليونا" وثمانماية وتسعة واربعون الفا" وثلاثماية   ليرة لبنانية لا غير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</si>
</sst>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_(* #,##0.0_);_(* \(#,##0.0\);_(* &quot;-&quot;?_);_(@_)"/>
  </numFmts>
  <fonts count="50">
    <font>
      <sz val="10"/>
      <name val="Arial"/>
      <family val="0"/>
    </font>
    <font>
      <b/>
      <u val="single"/>
      <sz val="12"/>
      <name val="Simplified Arabic"/>
      <family val="1"/>
    </font>
    <font>
      <b/>
      <sz val="12"/>
      <name val="Simplified Arabic"/>
      <family val="1"/>
    </font>
    <font>
      <sz val="12"/>
      <name val="Simplified Arabic"/>
      <family val="1"/>
    </font>
    <font>
      <b/>
      <u val="single"/>
      <sz val="18"/>
      <name val="Simplified Arabic"/>
      <family val="1"/>
    </font>
    <font>
      <b/>
      <sz val="14"/>
      <name val="Simplified Arabic"/>
      <family val="1"/>
    </font>
    <font>
      <b/>
      <sz val="14"/>
      <name val="Arial"/>
      <family val="2"/>
    </font>
    <font>
      <b/>
      <u val="single"/>
      <sz val="12.5"/>
      <name val="Simplified Arabic"/>
      <family val="1"/>
    </font>
    <font>
      <b/>
      <u val="single"/>
      <sz val="12.5"/>
      <name val="Times New Roman"/>
      <family val="1"/>
    </font>
    <font>
      <sz val="10"/>
      <name val="Simplified Arabic"/>
      <family val="1"/>
    </font>
    <font>
      <u val="single"/>
      <sz val="12.5"/>
      <name val="Simplified Arabic"/>
      <family val="1"/>
    </font>
    <font>
      <b/>
      <sz val="10"/>
      <name val="Simplified Arabic"/>
      <family val="1"/>
    </font>
    <font>
      <sz val="11"/>
      <name val="Simplified Arabic"/>
      <family val="1"/>
    </font>
    <font>
      <b/>
      <sz val="11.5"/>
      <name val="Simplified Arabi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212121"/>
      <name val="Inheri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medium"/>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hair"/>
    </border>
    <border>
      <left style="thin"/>
      <right style="thin"/>
      <top style="hair"/>
      <bottom>
        <color indexed="63"/>
      </bottom>
    </border>
    <border>
      <left style="thin"/>
      <right style="medium"/>
      <top style="hair"/>
      <bottom style="hair"/>
    </border>
    <border>
      <left style="thin"/>
      <right style="medium"/>
      <top style="medium"/>
      <bottom style="thin"/>
    </border>
    <border>
      <left style="thin"/>
      <right style="medium"/>
      <top style="thin"/>
      <bottom>
        <color indexed="63"/>
      </bottom>
    </border>
    <border>
      <left style="double"/>
      <right style="medium"/>
      <top style="double"/>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double"/>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2"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16" fontId="3" fillId="0" borderId="11" xfId="0" applyNumberFormat="1" applyFont="1" applyFill="1" applyBorder="1" applyAlignment="1">
      <alignment horizontal="center" vertical="top" wrapText="1"/>
    </xf>
    <xf numFmtId="0" fontId="3" fillId="0" borderId="0" xfId="0" applyFont="1" applyFill="1" applyBorder="1" applyAlignment="1">
      <alignment wrapText="1"/>
    </xf>
    <xf numFmtId="0" fontId="3"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0" fontId="49" fillId="0" borderId="0" xfId="0" applyFont="1" applyAlignment="1">
      <alignment horizontal="right" vertical="center" wrapText="1"/>
    </xf>
    <xf numFmtId="0" fontId="2" fillId="0" borderId="0" xfId="0" applyFont="1" applyFill="1" applyBorder="1" applyAlignment="1">
      <alignment horizontal="center" readingOrder="2"/>
    </xf>
    <xf numFmtId="177" fontId="2" fillId="0" borderId="0" xfId="0" applyNumberFormat="1" applyFont="1" applyFill="1" applyBorder="1" applyAlignment="1">
      <alignment horizontal="center" readingOrder="2"/>
    </xf>
    <xf numFmtId="42" fontId="2" fillId="0" borderId="0" xfId="0" applyNumberFormat="1" applyFont="1" applyFill="1" applyBorder="1" applyAlignment="1">
      <alignment horizontal="center" readingOrder="2"/>
    </xf>
    <xf numFmtId="0" fontId="1" fillId="0" borderId="0" xfId="0" applyFont="1" applyFill="1" applyBorder="1" applyAlignment="1">
      <alignment horizontal="center" vertical="top" wrapText="1"/>
    </xf>
    <xf numFmtId="49" fontId="2" fillId="0" borderId="12" xfId="0" applyNumberFormat="1" applyFont="1" applyBorder="1" applyAlignment="1">
      <alignment horizontal="center" vertical="center" readingOrder="2"/>
    </xf>
    <xf numFmtId="0" fontId="3" fillId="0" borderId="13" xfId="0" applyFont="1" applyBorder="1" applyAlignment="1">
      <alignment vertical="center" readingOrder="2"/>
    </xf>
    <xf numFmtId="0" fontId="2" fillId="0" borderId="0" xfId="0" applyFont="1" applyFill="1" applyBorder="1" applyAlignment="1">
      <alignment vertical="top" wrapText="1" readingOrder="2"/>
    </xf>
    <xf numFmtId="49" fontId="2" fillId="0" borderId="14" xfId="0" applyNumberFormat="1" applyFont="1" applyBorder="1" applyAlignment="1">
      <alignment horizontal="center" vertical="center" readingOrder="2"/>
    </xf>
    <xf numFmtId="0" fontId="3" fillId="0" borderId="0" xfId="0" applyFont="1" applyBorder="1" applyAlignment="1">
      <alignment vertical="center" readingOrder="2"/>
    </xf>
    <xf numFmtId="49" fontId="2" fillId="0" borderId="15" xfId="0" applyNumberFormat="1" applyFont="1" applyBorder="1" applyAlignment="1">
      <alignment horizontal="center" readingOrder="2"/>
    </xf>
    <xf numFmtId="0" fontId="2" fillId="0" borderId="16" xfId="0" applyFont="1" applyBorder="1" applyAlignment="1">
      <alignment readingOrder="2"/>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77" fontId="3" fillId="0" borderId="0" xfId="0" applyNumberFormat="1" applyFont="1" applyFill="1" applyBorder="1" applyAlignment="1">
      <alignment horizontal="center" wrapText="1"/>
    </xf>
    <xf numFmtId="42"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177" fontId="4" fillId="0" borderId="0" xfId="0" applyNumberFormat="1" applyFont="1" applyFill="1" applyBorder="1" applyAlignment="1">
      <alignment horizontal="center" wrapText="1"/>
    </xf>
    <xf numFmtId="42" fontId="4" fillId="0" borderId="0" xfId="0" applyNumberFormat="1" applyFont="1" applyFill="1" applyBorder="1" applyAlignment="1">
      <alignment horizontal="center" wrapText="1"/>
    </xf>
    <xf numFmtId="0" fontId="3" fillId="0" borderId="17" xfId="0" applyFont="1" applyFill="1" applyBorder="1" applyAlignment="1">
      <alignment horizontal="center" wrapText="1"/>
    </xf>
    <xf numFmtId="0" fontId="2" fillId="0" borderId="18" xfId="0" applyFont="1" applyFill="1" applyBorder="1" applyAlignment="1">
      <alignment horizontal="center" vertical="top" wrapText="1"/>
    </xf>
    <xf numFmtId="0" fontId="2" fillId="0" borderId="19" xfId="0" applyFont="1" applyFill="1" applyBorder="1" applyAlignment="1">
      <alignment wrapText="1"/>
    </xf>
    <xf numFmtId="0" fontId="3" fillId="0" borderId="19" xfId="0" applyFont="1" applyFill="1" applyBorder="1" applyAlignment="1">
      <alignment horizontal="center" wrapText="1"/>
    </xf>
    <xf numFmtId="177" fontId="3" fillId="0" borderId="19" xfId="0" applyNumberFormat="1" applyFont="1" applyFill="1" applyBorder="1" applyAlignment="1">
      <alignment horizontal="center" wrapText="1"/>
    </xf>
    <xf numFmtId="42" fontId="3" fillId="0" borderId="20" xfId="0" applyNumberFormat="1" applyFont="1" applyFill="1" applyBorder="1" applyAlignment="1">
      <alignment horizontal="center" wrapText="1"/>
    </xf>
    <xf numFmtId="0" fontId="1" fillId="33" borderId="21" xfId="0" applyFont="1" applyFill="1" applyBorder="1" applyAlignment="1">
      <alignment horizontal="center" vertical="top" wrapText="1"/>
    </xf>
    <xf numFmtId="0" fontId="1" fillId="33" borderId="22" xfId="0" applyFont="1" applyFill="1" applyBorder="1" applyAlignment="1">
      <alignment horizontal="center" vertical="top" wrapText="1"/>
    </xf>
    <xf numFmtId="0" fontId="1" fillId="33" borderId="22" xfId="0" applyFont="1" applyFill="1" applyBorder="1" applyAlignment="1">
      <alignment horizontal="center" wrapText="1"/>
    </xf>
    <xf numFmtId="177" fontId="1" fillId="33" borderId="22" xfId="0" applyNumberFormat="1" applyFont="1" applyFill="1" applyBorder="1" applyAlignment="1">
      <alignment horizontal="center" wrapText="1"/>
    </xf>
    <xf numFmtId="42" fontId="1" fillId="33" borderId="23" xfId="0" applyNumberFormat="1" applyFont="1" applyFill="1" applyBorder="1" applyAlignment="1">
      <alignment horizontal="center" wrapText="1"/>
    </xf>
    <xf numFmtId="0" fontId="0" fillId="0" borderId="0" xfId="0" applyAlignment="1">
      <alignment wrapText="1"/>
    </xf>
    <xf numFmtId="0" fontId="5" fillId="0" borderId="0" xfId="0" applyFont="1" applyFill="1" applyBorder="1" applyAlignment="1">
      <alignment horizontal="center" vertical="top" wrapText="1"/>
    </xf>
    <xf numFmtId="0" fontId="6" fillId="0" borderId="0" xfId="0" applyFont="1" applyAlignment="1">
      <alignment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top" wrapText="1"/>
    </xf>
    <xf numFmtId="0" fontId="3" fillId="0" borderId="19" xfId="0" applyFont="1" applyFill="1" applyBorder="1" applyAlignment="1">
      <alignment vertical="center" wrapText="1"/>
    </xf>
    <xf numFmtId="0" fontId="3" fillId="0" borderId="17" xfId="0" applyFont="1" applyFill="1" applyBorder="1" applyAlignment="1">
      <alignment horizontal="center" vertical="center" wrapText="1"/>
    </xf>
    <xf numFmtId="16" fontId="3" fillId="0" borderId="11"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2" fontId="3" fillId="0" borderId="0" xfId="0" applyNumberFormat="1" applyFont="1" applyFill="1" applyBorder="1" applyAlignment="1">
      <alignment wrapText="1"/>
    </xf>
    <xf numFmtId="0" fontId="3" fillId="0" borderId="25" xfId="0" applyFont="1" applyFill="1" applyBorder="1" applyAlignment="1">
      <alignment wrapText="1"/>
    </xf>
    <xf numFmtId="37" fontId="3" fillId="0" borderId="26" xfId="0" applyNumberFormat="1" applyFont="1" applyFill="1" applyBorder="1" applyAlignment="1">
      <alignment horizontal="center" wrapText="1"/>
    </xf>
    <xf numFmtId="37"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7" xfId="0" applyNumberFormat="1" applyFont="1" applyFill="1" applyBorder="1" applyAlignment="1">
      <alignment horizontal="center" wrapText="1"/>
    </xf>
    <xf numFmtId="37" fontId="2" fillId="0" borderId="27" xfId="0" applyNumberFormat="1" applyFont="1" applyBorder="1" applyAlignment="1">
      <alignment horizontal="center" vertical="center" readingOrder="2"/>
    </xf>
    <xf numFmtId="37" fontId="2" fillId="0" borderId="28" xfId="0" applyNumberFormat="1" applyFont="1" applyBorder="1" applyAlignment="1">
      <alignment horizontal="center" vertical="center" readingOrder="2"/>
    </xf>
    <xf numFmtId="37" fontId="2" fillId="0" borderId="29" xfId="0" applyNumberFormat="1" applyFont="1" applyBorder="1" applyAlignment="1">
      <alignment horizontal="center" readingOrder="2"/>
    </xf>
    <xf numFmtId="16" fontId="2" fillId="0" borderId="11" xfId="0" applyNumberFormat="1" applyFont="1" applyFill="1" applyBorder="1" applyAlignment="1">
      <alignment horizontal="center" vertical="top" wrapText="1"/>
    </xf>
    <xf numFmtId="0" fontId="9" fillId="0" borderId="11" xfId="0" applyFont="1" applyFill="1" applyBorder="1" applyAlignment="1">
      <alignment horizontal="center" vertical="top" wrapText="1"/>
    </xf>
    <xf numFmtId="0" fontId="10" fillId="0" borderId="0" xfId="0" applyFont="1" applyAlignment="1">
      <alignment horizontal="justify" vertical="center" readingOrder="2"/>
    </xf>
    <xf numFmtId="0" fontId="3" fillId="0" borderId="18" xfId="0" applyFont="1" applyFill="1" applyBorder="1" applyAlignment="1">
      <alignment horizontal="center" vertical="center" wrapText="1"/>
    </xf>
    <xf numFmtId="0" fontId="3" fillId="0" borderId="17" xfId="0" applyFont="1" applyBorder="1" applyAlignment="1">
      <alignment wrapText="1"/>
    </xf>
    <xf numFmtId="177"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vertical="center" wrapText="1"/>
    </xf>
    <xf numFmtId="0" fontId="11" fillId="0" borderId="17" xfId="0" applyFont="1" applyFill="1" applyBorder="1" applyAlignment="1">
      <alignment wrapText="1"/>
    </xf>
    <xf numFmtId="0" fontId="3" fillId="0" borderId="24" xfId="0" applyFont="1" applyFill="1" applyBorder="1" applyAlignment="1">
      <alignment horizontal="center" vertical="top" wrapText="1"/>
    </xf>
    <xf numFmtId="0" fontId="7" fillId="0" borderId="10" xfId="0" applyFont="1" applyBorder="1" applyAlignment="1">
      <alignment horizontal="justify" vertical="center" readingOrder="2"/>
    </xf>
    <xf numFmtId="0" fontId="3" fillId="0" borderId="24" xfId="0" applyFont="1" applyFill="1" applyBorder="1" applyAlignment="1">
      <alignment horizontal="center" vertical="center" wrapText="1"/>
    </xf>
    <xf numFmtId="177" fontId="3" fillId="0" borderId="17" xfId="0" applyNumberFormat="1" applyFont="1" applyFill="1" applyBorder="1" applyAlignment="1">
      <alignment horizontal="center" wrapText="1"/>
    </xf>
    <xf numFmtId="14" fontId="9" fillId="0" borderId="11" xfId="0" applyNumberFormat="1" applyFont="1" applyFill="1" applyBorder="1" applyAlignment="1">
      <alignment horizontal="center" vertical="top" wrapText="1"/>
    </xf>
    <xf numFmtId="0" fontId="12" fillId="0" borderId="10" xfId="0" applyFont="1" applyFill="1" applyBorder="1" applyAlignment="1">
      <alignment wrapText="1"/>
    </xf>
    <xf numFmtId="0" fontId="3" fillId="0" borderId="17"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0" xfId="0" applyFont="1" applyBorder="1" applyAlignment="1">
      <alignment vertical="center" wrapText="1" readingOrder="2"/>
    </xf>
    <xf numFmtId="3" fontId="3" fillId="0" borderId="25" xfId="0" applyNumberFormat="1" applyFont="1" applyFill="1" applyBorder="1" applyAlignment="1">
      <alignment horizontal="center" wrapText="1"/>
    </xf>
    <xf numFmtId="16" fontId="9" fillId="0" borderId="11" xfId="0" applyNumberFormat="1" applyFont="1" applyFill="1" applyBorder="1" applyAlignment="1">
      <alignment horizontal="center" vertical="top" wrapText="1"/>
    </xf>
    <xf numFmtId="0" fontId="11" fillId="0" borderId="24" xfId="0" applyFont="1" applyFill="1" applyBorder="1" applyAlignment="1">
      <alignment horizontal="center" vertical="top" wrapText="1"/>
    </xf>
    <xf numFmtId="177" fontId="3" fillId="0" borderId="10" xfId="0" applyNumberFormat="1" applyFont="1" applyFill="1" applyBorder="1" applyAlignment="1">
      <alignment horizontal="center" vertical="center" wrapText="1"/>
    </xf>
    <xf numFmtId="37" fontId="3" fillId="0" borderId="26" xfId="0" applyNumberFormat="1" applyFont="1" applyFill="1" applyBorder="1" applyAlignment="1">
      <alignment horizontal="center" vertical="center" wrapText="1"/>
    </xf>
    <xf numFmtId="0" fontId="4" fillId="0" borderId="0" xfId="0" applyFont="1" applyFill="1" applyBorder="1" applyAlignment="1">
      <alignment horizontal="center" wrapText="1"/>
    </xf>
    <xf numFmtId="176" fontId="2" fillId="0" borderId="13" xfId="0" applyNumberFormat="1" applyFont="1" applyBorder="1" applyAlignment="1">
      <alignment horizontal="center" vertical="center" readingOrder="2"/>
    </xf>
    <xf numFmtId="176" fontId="2" fillId="0" borderId="30" xfId="0" applyNumberFormat="1" applyFont="1" applyBorder="1" applyAlignment="1">
      <alignment horizontal="center" vertical="center" readingOrder="2"/>
    </xf>
    <xf numFmtId="176" fontId="2" fillId="0" borderId="0" xfId="0" applyNumberFormat="1" applyFont="1" applyBorder="1" applyAlignment="1">
      <alignment horizontal="center" vertical="center" wrapText="1" readingOrder="2"/>
    </xf>
    <xf numFmtId="176" fontId="2" fillId="0" borderId="31" xfId="0" applyNumberFormat="1" applyFont="1" applyBorder="1" applyAlignment="1">
      <alignment horizontal="center" vertical="center" wrapText="1" readingOrder="2"/>
    </xf>
    <xf numFmtId="176" fontId="2" fillId="0" borderId="16" xfId="0" applyNumberFormat="1" applyFont="1" applyBorder="1" applyAlignment="1">
      <alignment horizontal="center" readingOrder="2"/>
    </xf>
    <xf numFmtId="176" fontId="2" fillId="0" borderId="32" xfId="0" applyNumberFormat="1" applyFont="1" applyBorder="1" applyAlignment="1">
      <alignment horizontal="center" readingOrder="2"/>
    </xf>
    <xf numFmtId="49" fontId="2" fillId="34" borderId="21" xfId="0" applyNumberFormat="1" applyFont="1" applyFill="1" applyBorder="1" applyAlignment="1">
      <alignment horizontal="right" readingOrder="2"/>
    </xf>
    <xf numFmtId="49" fontId="2" fillId="34" borderId="22" xfId="0" applyNumberFormat="1" applyFont="1" applyFill="1" applyBorder="1" applyAlignment="1">
      <alignment horizontal="right" readingOrder="2"/>
    </xf>
    <xf numFmtId="49" fontId="2" fillId="34" borderId="23" xfId="0" applyNumberFormat="1" applyFont="1" applyFill="1" applyBorder="1" applyAlignment="1">
      <alignment horizontal="right" readingOrder="2"/>
    </xf>
    <xf numFmtId="0" fontId="5" fillId="0" borderId="0" xfId="0" applyFont="1" applyFill="1" applyBorder="1" applyAlignment="1">
      <alignment horizontal="center" vertical="top" wrapText="1"/>
    </xf>
    <xf numFmtId="0" fontId="6" fillId="0" borderId="0" xfId="0" applyFont="1" applyAlignment="1">
      <alignment wrapText="1"/>
    </xf>
    <xf numFmtId="49" fontId="13" fillId="34" borderId="21" xfId="0" applyNumberFormat="1" applyFont="1" applyFill="1" applyBorder="1" applyAlignment="1">
      <alignment horizontal="right" readingOrder="2"/>
    </xf>
    <xf numFmtId="49" fontId="13" fillId="34" borderId="22" xfId="0" applyNumberFormat="1" applyFont="1" applyFill="1" applyBorder="1" applyAlignment="1">
      <alignment horizontal="right" readingOrder="2"/>
    </xf>
    <xf numFmtId="49" fontId="13" fillId="34" borderId="23" xfId="0" applyNumberFormat="1" applyFont="1" applyFill="1" applyBorder="1" applyAlignment="1">
      <alignment horizontal="right" readingOrder="2"/>
    </xf>
    <xf numFmtId="0" fontId="3" fillId="0" borderId="0" xfId="0" applyFont="1" applyFill="1" applyBorder="1" applyAlignment="1">
      <alignment horizontal="center"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
  <sheetViews>
    <sheetView rightToLeft="1" tabSelected="1" zoomScalePageLayoutView="0" workbookViewId="0" topLeftCell="A1">
      <selection activeCell="B49" sqref="B49"/>
    </sheetView>
  </sheetViews>
  <sheetFormatPr defaultColWidth="9.140625" defaultRowHeight="12.75"/>
  <cols>
    <col min="1" max="1" width="7.28125" style="20" customWidth="1"/>
    <col min="2" max="2" width="46.421875" style="5" customWidth="1"/>
    <col min="3" max="3" width="8.00390625" style="21" customWidth="1"/>
    <col min="4" max="4" width="14.00390625" style="21" customWidth="1"/>
    <col min="5" max="5" width="13.57421875" style="22" bestFit="1" customWidth="1"/>
    <col min="6" max="6" width="17.421875" style="23" customWidth="1"/>
    <col min="7" max="16384" width="9.140625" style="5" customWidth="1"/>
  </cols>
  <sheetData>
    <row r="1" spans="1:6" ht="35.25">
      <c r="A1" s="79" t="s">
        <v>78</v>
      </c>
      <c r="B1" s="79"/>
      <c r="C1" s="79"/>
      <c r="D1" s="79"/>
      <c r="E1" s="79"/>
      <c r="F1" s="79"/>
    </row>
    <row r="2" spans="1:6" ht="0.75" customHeight="1">
      <c r="A2" s="24"/>
      <c r="B2" s="24"/>
      <c r="C2" s="24"/>
      <c r="D2" s="24"/>
      <c r="E2" s="25"/>
      <c r="F2" s="26"/>
    </row>
    <row r="3" spans="1:6" ht="30" customHeight="1">
      <c r="A3" s="79" t="s">
        <v>6</v>
      </c>
      <c r="B3" s="79"/>
      <c r="C3" s="79"/>
      <c r="D3" s="79"/>
      <c r="E3" s="79"/>
      <c r="F3" s="79"/>
    </row>
    <row r="4" spans="1:6" ht="1.5" customHeight="1" thickBot="1">
      <c r="A4" s="9"/>
      <c r="B4" s="9"/>
      <c r="C4" s="9"/>
      <c r="D4" s="9"/>
      <c r="E4" s="10"/>
      <c r="F4" s="11"/>
    </row>
    <row r="5" spans="1:6" s="12" customFormat="1" ht="25.5" thickBot="1">
      <c r="A5" s="33" t="s">
        <v>0</v>
      </c>
      <c r="B5" s="34" t="s">
        <v>1</v>
      </c>
      <c r="C5" s="34" t="s">
        <v>2</v>
      </c>
      <c r="D5" s="35" t="s">
        <v>3</v>
      </c>
      <c r="E5" s="36" t="s">
        <v>10</v>
      </c>
      <c r="F5" s="37" t="s">
        <v>11</v>
      </c>
    </row>
    <row r="6" spans="1:6" ht="24.75">
      <c r="A6" s="28">
        <v>1</v>
      </c>
      <c r="B6" s="29" t="s">
        <v>57</v>
      </c>
      <c r="C6" s="30"/>
      <c r="D6" s="30"/>
      <c r="E6" s="31"/>
      <c r="F6" s="32"/>
    </row>
    <row r="7" spans="1:6" ht="24.75">
      <c r="A7" s="4" t="s">
        <v>9</v>
      </c>
      <c r="B7" s="2" t="s">
        <v>35</v>
      </c>
      <c r="C7" s="3" t="s">
        <v>4</v>
      </c>
      <c r="D7" s="3">
        <v>1</v>
      </c>
      <c r="E7" s="51">
        <v>2000000</v>
      </c>
      <c r="F7" s="50">
        <f>E7*D7</f>
        <v>2000000</v>
      </c>
    </row>
    <row r="8" spans="1:6" ht="24.75">
      <c r="A8" s="4" t="s">
        <v>12</v>
      </c>
      <c r="B8" s="2" t="s">
        <v>13</v>
      </c>
      <c r="C8" s="3" t="s">
        <v>5</v>
      </c>
      <c r="D8" s="3">
        <f>D10+D11+D12+D13</f>
        <v>13700</v>
      </c>
      <c r="E8" s="52">
        <v>1000</v>
      </c>
      <c r="F8" s="50">
        <f>E8*D8</f>
        <v>13700000</v>
      </c>
    </row>
    <row r="9" spans="1:6" ht="24.75">
      <c r="A9" s="7">
        <v>2</v>
      </c>
      <c r="B9" s="8" t="s">
        <v>14</v>
      </c>
      <c r="C9" s="3"/>
      <c r="D9" s="3"/>
      <c r="E9" s="52"/>
      <c r="F9" s="50"/>
    </row>
    <row r="10" spans="1:6" ht="49.5">
      <c r="A10" s="6" t="s">
        <v>15</v>
      </c>
      <c r="B10" s="46" t="s">
        <v>79</v>
      </c>
      <c r="C10" s="47" t="s">
        <v>5</v>
      </c>
      <c r="D10" s="3">
        <v>300</v>
      </c>
      <c r="E10" s="52">
        <v>12000</v>
      </c>
      <c r="F10" s="50">
        <f>E10*D10</f>
        <v>3600000</v>
      </c>
    </row>
    <row r="11" spans="1:6" ht="49.5">
      <c r="A11" s="6" t="s">
        <v>47</v>
      </c>
      <c r="B11" s="46" t="s">
        <v>84</v>
      </c>
      <c r="C11" s="47" t="s">
        <v>5</v>
      </c>
      <c r="D11" s="3">
        <v>940</v>
      </c>
      <c r="E11" s="52">
        <v>10000</v>
      </c>
      <c r="F11" s="50">
        <f>E11*D11</f>
        <v>9400000</v>
      </c>
    </row>
    <row r="12" spans="1:6" ht="49.5">
      <c r="A12" s="45" t="s">
        <v>55</v>
      </c>
      <c r="B12" s="46" t="s">
        <v>80</v>
      </c>
      <c r="C12" s="47" t="s">
        <v>5</v>
      </c>
      <c r="D12" s="3">
        <f>D18+D19+D20-120</f>
        <v>1280</v>
      </c>
      <c r="E12" s="52">
        <v>8000</v>
      </c>
      <c r="F12" s="50">
        <f>E12*D12</f>
        <v>10240000</v>
      </c>
    </row>
    <row r="13" spans="1:6" ht="49.5">
      <c r="A13" s="45" t="s">
        <v>63</v>
      </c>
      <c r="B13" s="46" t="s">
        <v>52</v>
      </c>
      <c r="C13" s="47" t="s">
        <v>5</v>
      </c>
      <c r="D13" s="47">
        <f>D23+D22+D21-120</f>
        <v>11180</v>
      </c>
      <c r="E13" s="63">
        <v>7000</v>
      </c>
      <c r="F13" s="50">
        <f>E13*D13</f>
        <v>78260000</v>
      </c>
    </row>
    <row r="14" spans="1:6" ht="24.75">
      <c r="A14" s="7">
        <v>3</v>
      </c>
      <c r="B14" s="1" t="s">
        <v>16</v>
      </c>
      <c r="C14" s="3"/>
      <c r="D14" s="3"/>
      <c r="E14" s="52"/>
      <c r="F14" s="50"/>
    </row>
    <row r="15" spans="1:6" ht="42">
      <c r="A15" s="57" t="s">
        <v>17</v>
      </c>
      <c r="B15" s="59" t="s">
        <v>58</v>
      </c>
      <c r="C15" s="3"/>
      <c r="D15" s="3"/>
      <c r="E15" s="52"/>
      <c r="F15" s="50"/>
    </row>
    <row r="16" spans="1:6" ht="24.75">
      <c r="A16" s="58" t="s">
        <v>41</v>
      </c>
      <c r="B16" s="70" t="s">
        <v>59</v>
      </c>
      <c r="C16" s="3" t="s">
        <v>5</v>
      </c>
      <c r="D16" s="3">
        <v>1300</v>
      </c>
      <c r="E16" s="52">
        <v>40000</v>
      </c>
      <c r="F16" s="50">
        <f>E16*D16</f>
        <v>52000000</v>
      </c>
    </row>
    <row r="17" spans="1:6" ht="25.5">
      <c r="A17" s="57" t="s">
        <v>18</v>
      </c>
      <c r="B17" s="59" t="s">
        <v>42</v>
      </c>
      <c r="C17" s="3"/>
      <c r="D17" s="3"/>
      <c r="E17" s="52"/>
      <c r="F17" s="50"/>
    </row>
    <row r="18" spans="1:6" ht="24.75">
      <c r="A18" s="58" t="s">
        <v>64</v>
      </c>
      <c r="B18" s="70" t="s">
        <v>60</v>
      </c>
      <c r="C18" s="3" t="s">
        <v>5</v>
      </c>
      <c r="D18" s="3">
        <v>250</v>
      </c>
      <c r="E18" s="52">
        <v>15000</v>
      </c>
      <c r="F18" s="50">
        <f aca="true" t="shared" si="0" ref="F18:F24">E18*D18</f>
        <v>3750000</v>
      </c>
    </row>
    <row r="19" spans="1:6" ht="24.75">
      <c r="A19" s="58" t="s">
        <v>65</v>
      </c>
      <c r="B19" s="70" t="s">
        <v>49</v>
      </c>
      <c r="C19" s="3" t="s">
        <v>5</v>
      </c>
      <c r="D19" s="3">
        <v>50</v>
      </c>
      <c r="E19" s="52">
        <v>12000</v>
      </c>
      <c r="F19" s="50">
        <f t="shared" si="0"/>
        <v>600000</v>
      </c>
    </row>
    <row r="20" spans="1:6" ht="24.75">
      <c r="A20" s="58" t="s">
        <v>66</v>
      </c>
      <c r="B20" s="2" t="s">
        <v>48</v>
      </c>
      <c r="C20" s="3" t="s">
        <v>5</v>
      </c>
      <c r="D20" s="3">
        <v>1100</v>
      </c>
      <c r="E20" s="52">
        <v>9000</v>
      </c>
      <c r="F20" s="50">
        <f t="shared" si="0"/>
        <v>9900000</v>
      </c>
    </row>
    <row r="21" spans="1:6" ht="24.75">
      <c r="A21" s="69" t="s">
        <v>67</v>
      </c>
      <c r="B21" s="2" t="s">
        <v>53</v>
      </c>
      <c r="C21" s="3" t="s">
        <v>5</v>
      </c>
      <c r="D21" s="3">
        <v>2800</v>
      </c>
      <c r="E21" s="52">
        <v>7500</v>
      </c>
      <c r="F21" s="50">
        <f t="shared" si="0"/>
        <v>21000000</v>
      </c>
    </row>
    <row r="22" spans="1:6" ht="24.75">
      <c r="A22" s="58" t="s">
        <v>68</v>
      </c>
      <c r="B22" s="2" t="s">
        <v>20</v>
      </c>
      <c r="C22" s="3" t="s">
        <v>5</v>
      </c>
      <c r="D22" s="3">
        <v>4700</v>
      </c>
      <c r="E22" s="52">
        <v>6000</v>
      </c>
      <c r="F22" s="50">
        <f t="shared" si="0"/>
        <v>28200000</v>
      </c>
    </row>
    <row r="23" spans="1:6" ht="24.75">
      <c r="A23" s="58" t="s">
        <v>69</v>
      </c>
      <c r="B23" s="49" t="s">
        <v>21</v>
      </c>
      <c r="C23" s="3" t="s">
        <v>5</v>
      </c>
      <c r="D23" s="3">
        <v>3800</v>
      </c>
      <c r="E23" s="52">
        <v>4000</v>
      </c>
      <c r="F23" s="50">
        <f t="shared" si="0"/>
        <v>15200000</v>
      </c>
    </row>
    <row r="24" spans="1:6" ht="24.75">
      <c r="A24" s="75" t="s">
        <v>19</v>
      </c>
      <c r="B24" s="2" t="s">
        <v>22</v>
      </c>
      <c r="C24" s="3" t="s">
        <v>23</v>
      </c>
      <c r="D24" s="3">
        <v>28</v>
      </c>
      <c r="E24" s="74">
        <v>200000</v>
      </c>
      <c r="F24" s="50">
        <f t="shared" si="0"/>
        <v>5600000</v>
      </c>
    </row>
    <row r="25" spans="1:6" ht="25.5">
      <c r="A25" s="42" t="s">
        <v>70</v>
      </c>
      <c r="B25" s="66" t="s">
        <v>43</v>
      </c>
      <c r="C25" s="27"/>
      <c r="D25" s="27"/>
      <c r="E25" s="62"/>
      <c r="F25" s="50"/>
    </row>
    <row r="26" spans="1:6" ht="49.5">
      <c r="A26" s="76" t="s">
        <v>71</v>
      </c>
      <c r="B26" s="61" t="s">
        <v>61</v>
      </c>
      <c r="C26" s="47" t="s">
        <v>4</v>
      </c>
      <c r="D26" s="3">
        <v>1</v>
      </c>
      <c r="E26" s="52">
        <v>10000000</v>
      </c>
      <c r="F26" s="50">
        <f>E26*D26</f>
        <v>10000000</v>
      </c>
    </row>
    <row r="27" spans="1:6" ht="49.5">
      <c r="A27" s="58" t="s">
        <v>72</v>
      </c>
      <c r="B27" s="61" t="s">
        <v>44</v>
      </c>
      <c r="C27" s="47" t="s">
        <v>4</v>
      </c>
      <c r="D27" s="3">
        <v>1</v>
      </c>
      <c r="E27" s="52">
        <v>10000000</v>
      </c>
      <c r="F27" s="50">
        <f>E27*D27</f>
        <v>10000000</v>
      </c>
    </row>
    <row r="28" spans="1:6" ht="24.75">
      <c r="A28" s="7">
        <v>4</v>
      </c>
      <c r="B28" s="1" t="s">
        <v>24</v>
      </c>
      <c r="C28" s="3"/>
      <c r="D28" s="3"/>
      <c r="E28" s="52"/>
      <c r="F28" s="50"/>
    </row>
    <row r="29" spans="1:6" ht="99">
      <c r="A29" s="65"/>
      <c r="B29" s="2" t="s">
        <v>54</v>
      </c>
      <c r="C29" s="27"/>
      <c r="D29" s="27"/>
      <c r="E29" s="53"/>
      <c r="F29" s="50"/>
    </row>
    <row r="30" spans="1:6" ht="49.5">
      <c r="A30" s="65" t="s">
        <v>25</v>
      </c>
      <c r="B30" s="2" t="s">
        <v>81</v>
      </c>
      <c r="C30" s="3" t="s">
        <v>5</v>
      </c>
      <c r="D30" s="3">
        <f>D10+D11</f>
        <v>1240</v>
      </c>
      <c r="E30" s="53">
        <v>9000</v>
      </c>
      <c r="F30" s="50">
        <f>E30*D30</f>
        <v>11160000</v>
      </c>
    </row>
    <row r="31" spans="1:6" ht="36" customHeight="1">
      <c r="A31" s="72" t="s">
        <v>73</v>
      </c>
      <c r="B31" s="2" t="s">
        <v>82</v>
      </c>
      <c r="C31" s="3" t="s">
        <v>5</v>
      </c>
      <c r="D31" s="3">
        <f>D12+D13</f>
        <v>12460</v>
      </c>
      <c r="E31" s="53">
        <v>7000</v>
      </c>
      <c r="F31" s="50">
        <f>E31*D31</f>
        <v>87220000</v>
      </c>
    </row>
    <row r="32" spans="1:6" ht="24.75">
      <c r="A32" s="6">
        <v>5</v>
      </c>
      <c r="B32" s="2" t="s">
        <v>27</v>
      </c>
      <c r="C32" s="3" t="s">
        <v>26</v>
      </c>
      <c r="D32" s="3">
        <v>30</v>
      </c>
      <c r="E32" s="52">
        <v>200000</v>
      </c>
      <c r="F32" s="50">
        <f>E32*D32</f>
        <v>6000000</v>
      </c>
    </row>
    <row r="33" spans="1:6" ht="12" customHeight="1">
      <c r="A33" s="65"/>
      <c r="B33" s="73"/>
      <c r="C33" s="47"/>
      <c r="D33" s="27"/>
      <c r="E33" s="53"/>
      <c r="F33" s="50"/>
    </row>
    <row r="34" spans="1:6" ht="24.75">
      <c r="A34" s="41">
        <v>6</v>
      </c>
      <c r="B34" s="64" t="s">
        <v>38</v>
      </c>
      <c r="C34" s="27"/>
      <c r="D34" s="27"/>
      <c r="E34" s="53"/>
      <c r="F34" s="50"/>
    </row>
    <row r="35" spans="1:6" ht="49.5">
      <c r="A35" s="60" t="s">
        <v>36</v>
      </c>
      <c r="B35" s="43" t="s">
        <v>39</v>
      </c>
      <c r="C35" s="44" t="s">
        <v>23</v>
      </c>
      <c r="D35" s="44">
        <v>54</v>
      </c>
      <c r="E35" s="62">
        <v>800000</v>
      </c>
      <c r="F35" s="50">
        <f aca="true" t="shared" si="1" ref="F35:F41">E35*D35</f>
        <v>43200000</v>
      </c>
    </row>
    <row r="36" spans="1:6" ht="49.5">
      <c r="A36" s="72" t="s">
        <v>50</v>
      </c>
      <c r="B36" s="46" t="s">
        <v>51</v>
      </c>
      <c r="C36" s="47" t="s">
        <v>23</v>
      </c>
      <c r="D36" s="47">
        <v>16</v>
      </c>
      <c r="E36" s="62">
        <v>1000000</v>
      </c>
      <c r="F36" s="50">
        <f t="shared" si="1"/>
        <v>16000000</v>
      </c>
    </row>
    <row r="37" spans="1:6" ht="49.5">
      <c r="A37" s="67" t="s">
        <v>37</v>
      </c>
      <c r="B37" s="46" t="s">
        <v>62</v>
      </c>
      <c r="C37" s="47" t="s">
        <v>23</v>
      </c>
      <c r="D37" s="44">
        <v>3</v>
      </c>
      <c r="E37" s="68">
        <v>1200000</v>
      </c>
      <c r="F37" s="50">
        <f t="shared" si="1"/>
        <v>3600000</v>
      </c>
    </row>
    <row r="38" spans="1:6" ht="49.5">
      <c r="A38" s="67" t="s">
        <v>74</v>
      </c>
      <c r="B38" s="71" t="s">
        <v>40</v>
      </c>
      <c r="C38" s="44" t="s">
        <v>23</v>
      </c>
      <c r="D38" s="44">
        <v>25</v>
      </c>
      <c r="E38" s="68">
        <v>100000</v>
      </c>
      <c r="F38" s="50">
        <f t="shared" si="1"/>
        <v>2500000</v>
      </c>
    </row>
    <row r="39" spans="1:6" ht="24.75">
      <c r="A39" s="6">
        <v>7</v>
      </c>
      <c r="B39" s="2" t="s">
        <v>28</v>
      </c>
      <c r="C39" s="3" t="s">
        <v>29</v>
      </c>
      <c r="D39" s="3">
        <v>8500</v>
      </c>
      <c r="E39" s="52">
        <v>18000</v>
      </c>
      <c r="F39" s="50">
        <f t="shared" si="1"/>
        <v>153000000</v>
      </c>
    </row>
    <row r="40" spans="1:6" ht="24.75">
      <c r="A40" s="6">
        <v>8</v>
      </c>
      <c r="B40" s="2" t="s">
        <v>45</v>
      </c>
      <c r="C40" s="3" t="s">
        <v>23</v>
      </c>
      <c r="D40" s="3">
        <v>450</v>
      </c>
      <c r="E40" s="52">
        <v>150000</v>
      </c>
      <c r="F40" s="50">
        <f t="shared" si="1"/>
        <v>67500000</v>
      </c>
    </row>
    <row r="41" spans="1:6" ht="75" thickBot="1">
      <c r="A41" s="6">
        <v>9</v>
      </c>
      <c r="B41" s="73" t="s">
        <v>56</v>
      </c>
      <c r="C41" s="47" t="s">
        <v>4</v>
      </c>
      <c r="D41" s="44">
        <v>1</v>
      </c>
      <c r="E41" s="77">
        <v>2000000</v>
      </c>
      <c r="F41" s="78">
        <f t="shared" si="1"/>
        <v>2000000</v>
      </c>
    </row>
    <row r="42" spans="1:6" s="15" customFormat="1" ht="24.75">
      <c r="A42" s="13"/>
      <c r="B42" s="14"/>
      <c r="C42" s="80" t="s">
        <v>7</v>
      </c>
      <c r="D42" s="80"/>
      <c r="E42" s="81"/>
      <c r="F42" s="54">
        <f>SUM(F7:F41)</f>
        <v>665630000</v>
      </c>
    </row>
    <row r="43" spans="1:6" s="15" customFormat="1" ht="43.5" customHeight="1" thickBot="1">
      <c r="A43" s="16"/>
      <c r="B43" s="17"/>
      <c r="C43" s="82" t="s">
        <v>75</v>
      </c>
      <c r="D43" s="82"/>
      <c r="E43" s="83"/>
      <c r="F43" s="55">
        <f>F42*11/100</f>
        <v>73219300</v>
      </c>
    </row>
    <row r="44" spans="1:6" s="15" customFormat="1" ht="26.25" thickBot="1" thickTop="1">
      <c r="A44" s="18"/>
      <c r="B44" s="19"/>
      <c r="C44" s="84" t="s">
        <v>8</v>
      </c>
      <c r="D44" s="84"/>
      <c r="E44" s="85"/>
      <c r="F44" s="56">
        <f>F42+F43</f>
        <v>738849300</v>
      </c>
    </row>
    <row r="45" spans="1:6" s="15" customFormat="1" ht="23.25" customHeight="1" thickBot="1">
      <c r="A45" s="86" t="s">
        <v>83</v>
      </c>
      <c r="B45" s="87"/>
      <c r="C45" s="87"/>
      <c r="D45" s="87"/>
      <c r="E45" s="87"/>
      <c r="F45" s="88"/>
    </row>
    <row r="46" spans="1:6" ht="25.5" thickBot="1">
      <c r="A46" s="91" t="s">
        <v>85</v>
      </c>
      <c r="B46" s="92"/>
      <c r="C46" s="92"/>
      <c r="D46" s="92"/>
      <c r="E46" s="92"/>
      <c r="F46" s="93"/>
    </row>
    <row r="47" spans="1:6" ht="25.5" thickBot="1">
      <c r="A47" s="86" t="s">
        <v>76</v>
      </c>
      <c r="B47" s="87"/>
      <c r="C47" s="87"/>
      <c r="D47" s="87"/>
      <c r="E47" s="87"/>
      <c r="F47" s="88"/>
    </row>
    <row r="48" spans="1:6" ht="25.5" thickBot="1">
      <c r="A48" s="86" t="s">
        <v>77</v>
      </c>
      <c r="B48" s="87"/>
      <c r="C48" s="87"/>
      <c r="D48" s="87"/>
      <c r="E48" s="87"/>
      <c r="F48" s="88"/>
    </row>
    <row r="50" spans="1:6" ht="24.75" customHeight="1">
      <c r="A50" s="89" t="s">
        <v>33</v>
      </c>
      <c r="B50" s="89"/>
      <c r="C50" s="89"/>
      <c r="D50" s="89"/>
      <c r="E50" s="89"/>
      <c r="F50" s="89"/>
    </row>
    <row r="51" spans="1:6" ht="24.75">
      <c r="A51" s="89" t="s">
        <v>32</v>
      </c>
      <c r="B51" s="90"/>
      <c r="C51" s="90"/>
      <c r="D51" s="90"/>
      <c r="E51" s="90"/>
      <c r="F51" s="90"/>
    </row>
    <row r="52" spans="1:6" ht="24.75">
      <c r="A52" s="94"/>
      <c r="B52" s="95"/>
      <c r="C52" s="95"/>
      <c r="D52" s="95"/>
      <c r="E52" s="95"/>
      <c r="F52" s="95"/>
    </row>
    <row r="53" spans="1:6" ht="24.75">
      <c r="A53" s="89" t="s">
        <v>34</v>
      </c>
      <c r="B53" s="90"/>
      <c r="C53" s="90"/>
      <c r="D53" s="90"/>
      <c r="E53" s="90"/>
      <c r="F53" s="90"/>
    </row>
    <row r="54" spans="2:6" ht="24.75">
      <c r="B54" s="38"/>
      <c r="C54" s="38"/>
      <c r="D54" s="38"/>
      <c r="E54" s="38"/>
      <c r="F54" s="38"/>
    </row>
    <row r="55" spans="1:6" ht="24.75" customHeight="1">
      <c r="A55" s="89" t="s">
        <v>31</v>
      </c>
      <c r="B55" s="90"/>
      <c r="C55" s="90"/>
      <c r="D55" s="90"/>
      <c r="E55" s="90"/>
      <c r="F55" s="90"/>
    </row>
    <row r="56" spans="1:6" ht="24.75" customHeight="1">
      <c r="A56" s="89" t="s">
        <v>30</v>
      </c>
      <c r="B56" s="90"/>
      <c r="C56" s="90"/>
      <c r="D56" s="90"/>
      <c r="E56" s="90"/>
      <c r="F56" s="90"/>
    </row>
    <row r="57" spans="1:6" ht="24.75" customHeight="1">
      <c r="A57" s="39"/>
      <c r="B57" s="40"/>
      <c r="C57" s="40"/>
      <c r="D57" s="40"/>
      <c r="E57" s="40"/>
      <c r="F57" s="40"/>
    </row>
    <row r="58" spans="1:6" ht="24.75" customHeight="1">
      <c r="A58" s="89" t="s">
        <v>46</v>
      </c>
      <c r="B58" s="90"/>
      <c r="C58" s="90"/>
      <c r="D58" s="90"/>
      <c r="E58" s="90"/>
      <c r="F58" s="90"/>
    </row>
    <row r="66" spans="1:7" s="21" customFormat="1" ht="24.75">
      <c r="A66" s="20"/>
      <c r="B66" s="48"/>
      <c r="E66" s="22"/>
      <c r="F66" s="23"/>
      <c r="G66" s="5"/>
    </row>
  </sheetData>
  <sheetProtection/>
  <mergeCells count="16">
    <mergeCell ref="A56:F56"/>
    <mergeCell ref="A58:F58"/>
    <mergeCell ref="A46:F46"/>
    <mergeCell ref="A50:F50"/>
    <mergeCell ref="A51:F51"/>
    <mergeCell ref="A52:F52"/>
    <mergeCell ref="A53:F53"/>
    <mergeCell ref="A55:F55"/>
    <mergeCell ref="A47:F47"/>
    <mergeCell ref="A48:F48"/>
    <mergeCell ref="A1:F1"/>
    <mergeCell ref="A3:F3"/>
    <mergeCell ref="C42:E42"/>
    <mergeCell ref="C43:E43"/>
    <mergeCell ref="C44:E44"/>
    <mergeCell ref="A45:F45"/>
  </mergeCells>
  <printOptions/>
  <pageMargins left="0.5" right="0.75" top="0.5" bottom="0.55" header="0.3" footer="0.3"/>
  <pageSetup fitToHeight="0" horizontalDpi="600" verticalDpi="600" orientation="portrait" paperSize="9"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dc:creator>
  <cp:keywords/>
  <dc:description/>
  <cp:lastModifiedBy>PC</cp:lastModifiedBy>
  <cp:lastPrinted>2018-01-11T12:40:47Z</cp:lastPrinted>
  <dcterms:created xsi:type="dcterms:W3CDTF">2007-10-24T13:50:03Z</dcterms:created>
  <dcterms:modified xsi:type="dcterms:W3CDTF">2018-02-02T08:43:53Z</dcterms:modified>
  <cp:category/>
  <cp:version/>
  <cp:contentType/>
  <cp:contentStatus/>
</cp:coreProperties>
</file>